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ecad365-my.sharepoint.com/personal/x16667788_ca_mg_gov_br/Documents/DIEPR/NFP/Editais/Edital 2024/"/>
    </mc:Choice>
  </mc:AlternateContent>
  <xr:revisionPtr revIDLastSave="24" documentId="8_{B2639AA9-D746-4410-BB05-7C81CE5695B7}" xr6:coauthVersionLast="47" xr6:coauthVersionMax="47" xr10:uidLastSave="{7BE05A5B-62CE-4DDE-A5E9-4A1A4DA20BA5}"/>
  <bookViews>
    <workbookView xWindow="-120" yWindow="-120" windowWidth="29040" windowHeight="15720" xr2:uid="{BA13C162-01BA-4CD3-87EE-FA95D0D25699}"/>
  </bookViews>
  <sheets>
    <sheet name="Planilha1" sheetId="1" r:id="rId1"/>
    <sheet name="Planilha2" sheetId="2" state="hidden" r:id="rId2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7" i="1" l="1"/>
  <c r="D43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46" i="1"/>
  <c r="E67" i="1" s="1"/>
  <c r="E42" i="1"/>
  <c r="B9" i="1"/>
  <c r="C9" i="1"/>
  <c r="E9" i="1" s="1"/>
  <c r="B10" i="1"/>
  <c r="C10" i="1"/>
  <c r="E10" i="1" s="1"/>
  <c r="B11" i="1"/>
  <c r="C11" i="1"/>
  <c r="E11" i="1" s="1"/>
  <c r="B12" i="1"/>
  <c r="C12" i="1"/>
  <c r="E12" i="1" s="1"/>
  <c r="B13" i="1"/>
  <c r="C13" i="1"/>
  <c r="B14" i="1"/>
  <c r="C14" i="1"/>
  <c r="E14" i="1" s="1"/>
  <c r="B15" i="1"/>
  <c r="C15" i="1"/>
  <c r="B16" i="1"/>
  <c r="C16" i="1"/>
  <c r="E16" i="1" s="1"/>
  <c r="B17" i="1"/>
  <c r="C17" i="1"/>
  <c r="B18" i="1"/>
  <c r="C18" i="1"/>
  <c r="E18" i="1" s="1"/>
  <c r="B19" i="1"/>
  <c r="C19" i="1"/>
  <c r="B20" i="1"/>
  <c r="C20" i="1"/>
  <c r="E20" i="1" s="1"/>
  <c r="B21" i="1"/>
  <c r="C21" i="1"/>
  <c r="B22" i="1"/>
  <c r="C22" i="1"/>
  <c r="B23" i="1"/>
  <c r="C23" i="1"/>
  <c r="B24" i="1"/>
  <c r="C24" i="1"/>
  <c r="E24" i="1" s="1"/>
  <c r="B25" i="1"/>
  <c r="C25" i="1"/>
  <c r="B26" i="1"/>
  <c r="C26" i="1"/>
  <c r="E26" i="1" s="1"/>
  <c r="B27" i="1"/>
  <c r="C27" i="1"/>
  <c r="B28" i="1"/>
  <c r="C28" i="1"/>
  <c r="E28" i="1" s="1"/>
  <c r="B29" i="1"/>
  <c r="C29" i="1"/>
  <c r="B30" i="1"/>
  <c r="C30" i="1"/>
  <c r="B31" i="1"/>
  <c r="C31" i="1"/>
  <c r="B32" i="1"/>
  <c r="C32" i="1"/>
  <c r="E32" i="1" s="1"/>
  <c r="B33" i="1"/>
  <c r="C33" i="1"/>
  <c r="B34" i="1"/>
  <c r="C34" i="1"/>
  <c r="E34" i="1" s="1"/>
  <c r="B35" i="1"/>
  <c r="C35" i="1"/>
  <c r="B36" i="1"/>
  <c r="C36" i="1"/>
  <c r="E36" i="1" s="1"/>
  <c r="B37" i="1"/>
  <c r="C37" i="1"/>
  <c r="B38" i="1"/>
  <c r="C38" i="1"/>
  <c r="B39" i="1"/>
  <c r="C39" i="1"/>
  <c r="B40" i="1"/>
  <c r="C40" i="1"/>
  <c r="E40" i="1" s="1"/>
  <c r="B41" i="1"/>
  <c r="C41" i="1"/>
  <c r="B42" i="1"/>
  <c r="C42" i="1"/>
  <c r="E15" i="1"/>
  <c r="E19" i="1"/>
  <c r="E23" i="1"/>
  <c r="E27" i="1"/>
  <c r="E31" i="1"/>
  <c r="E35" i="1"/>
  <c r="E39" i="1"/>
  <c r="E13" i="1"/>
  <c r="E17" i="1"/>
  <c r="E21" i="1"/>
  <c r="E22" i="1"/>
  <c r="E25" i="1"/>
  <c r="E29" i="1"/>
  <c r="E30" i="1"/>
  <c r="E33" i="1"/>
  <c r="E37" i="1"/>
  <c r="E38" i="1"/>
  <c r="E41" i="1"/>
  <c r="B8" i="1"/>
  <c r="C8" i="1"/>
  <c r="E8" i="1" s="1"/>
  <c r="E43" i="1" l="1"/>
  <c r="B5" i="1"/>
</calcChain>
</file>

<file path=xl/sharedStrings.xml><?xml version="1.0" encoding="utf-8"?>
<sst xmlns="http://schemas.openxmlformats.org/spreadsheetml/2006/main" count="212" uniqueCount="143">
  <si>
    <t>Despesas do Projeto - Edital Núcleos de Fomento ao Paradesporto</t>
  </si>
  <si>
    <t>Limite R$100.000,00 + contrapartida financeira</t>
  </si>
  <si>
    <t>Nome do Executor</t>
  </si>
  <si>
    <t>Valor da contrapartida financeira</t>
  </si>
  <si>
    <t>Valor total do repasse</t>
  </si>
  <si>
    <t>Item</t>
  </si>
  <si>
    <t>Valor</t>
  </si>
  <si>
    <t>Quantidade</t>
  </si>
  <si>
    <t>Unidade</t>
  </si>
  <si>
    <t>Especificação</t>
  </si>
  <si>
    <t>Barreira ajustável</t>
  </si>
  <si>
    <t>Altura: ajustável de 20 cm a 30 cm; Largura: 48 cm; Material: PVC</t>
  </si>
  <si>
    <t>Barreira</t>
  </si>
  <si>
    <t>Barreira para atletismo e desporto tipo: regulável com contrapeso; matéria-prima: corpo em madeira, base de ferro; tamanho: oficial FIAA.</t>
  </si>
  <si>
    <t>Bastão de Revezamento</t>
  </si>
  <si>
    <t>Kit com 8 unidades</t>
  </si>
  <si>
    <t>Material: alumínio; tamanho oficial IAAF.</t>
  </si>
  <si>
    <t>Peso de arremesso 4kg</t>
  </si>
  <si>
    <t>Peso de atletismo 4kg. Diâmetro 103mm. Acabamento rígido de aço galvanizado. Núcleo de chumbo, formato esférico, superfície totalmente lisa. Oficial certificado pela IAAF</t>
  </si>
  <si>
    <t>Peso de arremesso 7,26kg</t>
  </si>
  <si>
    <t>Peso de atletismo oficial, 7,26 kg, 125 mm de diâmetro. Fabricado em aço, com núcleo de chumbo e acabamento rígido com pintura a pó.</t>
  </si>
  <si>
    <t>Trena de fibra de vidro 50m</t>
  </si>
  <si>
    <t>Matéria-prima: Fibra de vidro; comprimento 50 metros; Escala: milímetros, centímetros e metros; Acessórios: Com manivela, suporte para carregar.</t>
  </si>
  <si>
    <t>Bola de Basquetebol (72 a 74 cm)</t>
  </si>
  <si>
    <t>Material: Microfibra matrizada. Peso cheia: 510 a 565 g. Circunferência: 72 a 74 cm. Características adicionais: Miolo removível. Tamanho 6. Indicada para competições femininas acima de 12 anos.</t>
  </si>
  <si>
    <t>Bola de Basquetebol (75 a 78 cm)</t>
  </si>
  <si>
    <t>Material: Microfibra matrizada. Peso cheia: 600 a 650 g. Circunferência: 75 a 78 cm. Características adicionais: Miolo removível; tipo adulto. Tamanho 7. Indicada para competições masculinas de categorias acima de 12 anos.</t>
  </si>
  <si>
    <t>Kit de bocha paralímpica</t>
  </si>
  <si>
    <t>Componentes: 13 bolas em couro (pelica); acompanha Maleta.</t>
  </si>
  <si>
    <t>Bola de Futebol de Campo (64 a 66 cm)</t>
  </si>
  <si>
    <t>Categoria infantil. Material: poliutireno, câmara de Bútil, 64 - 67 cm, 350 - 390g. Tamanho nº 4.</t>
  </si>
  <si>
    <t>Bola de Futebol de Campo (68 a 70 cm)</t>
  </si>
  <si>
    <t>Categoria adulto. Material: poliuretano, câmara de bútil, tamanho 68-70 cm, peso 410-450 g</t>
  </si>
  <si>
    <t>Rede de Futebol de Campo</t>
  </si>
  <si>
    <t>Par</t>
  </si>
  <si>
    <t>Confeccionada em fios de seda, 4mm, malhas (15 x 15cm), medidas de 2,50 x 7,50 m (AxC), 0,85m de fundo superior e 2,00m de fundo inferior</t>
  </si>
  <si>
    <t>Bola de Futsal adulto (a partir do sub-15)</t>
  </si>
  <si>
    <t>Material: poliuretileno, câmara butil, miolo removível, adulto masculino e feminino, a partir do sub-15 . Circunferência: 61 a 64 cm e 410 a 440 g de massa.</t>
  </si>
  <si>
    <t>Bola de Futsal infantil (sub-13)</t>
  </si>
  <si>
    <t>Material:poliuretileno, câmara butil, miolo removível, sub-13. Circunferência: 55 a 59 cm e 350 a 380 g de massa.</t>
  </si>
  <si>
    <t>Bola de Futsal Mirim (sub-11)</t>
  </si>
  <si>
    <t>Material: em poliuretileno, câmara butil, Sub-11 e Sub-13 . Circunferência: 50 a 55 cm e 300 a 350 g de massa.</t>
  </si>
  <si>
    <t>Rede para Trave de Gol Futsal</t>
  </si>
  <si>
    <t>Dimensões: 3,20m de largura, 2,10m de altura, 1,00m de recuo superior e inferior; Malha (Distância entre nós): 12x12cm; Fio: 6mm; Cor: Branca.</t>
  </si>
  <si>
    <t>Com guizo. Diâmetro aproximado: 24-25 Cm. Confeccionada em borracha moldada com 77cm de circunferência e peso de 1,25Kg. Tamanho oficial.</t>
  </si>
  <si>
    <t>Indicada para feminino entre 8 e 14 anos e masculino entre 8 e 12 anos. Material: poliuretileno, câmara de ar de butil, miolo removível. Circunferência: 49 - 51 cm e 230 - 270 g (tamanho 1 da IHF)</t>
  </si>
  <si>
    <t>Indicada para feminino acima de 14 anos e masculino entre 12 e 16 anos. Material:poliuretileno, câmara de ar de butil, miolo removível. Circuferência: 54 - 56 cm e 325 a 400 g (tamanho 2 da IHF).</t>
  </si>
  <si>
    <t>Indicada para masculino acima de 16 anos. Material: poliuretileno, câmara de ar de butil, miolo removível. Circunferência: 58 - 60 cm e 425 - 475 g (tamanho 3 da IHF).</t>
  </si>
  <si>
    <t>Rede de handebol</t>
  </si>
  <si>
    <t>Medidas: 3,20 x 2,10m (L x A), com fundo superior e inferior com 1,00 m de profundidade, trançado em malha 12 x12 cm.</t>
  </si>
  <si>
    <t>Aparador de chute</t>
  </si>
  <si>
    <t>Material: lona sintética de alta resistência; enchimento: espuma alta densidade (EVA); alça: 03; medidas: aproximadamente 40cm x 60cm x 10cm; peso: 1.950g.</t>
  </si>
  <si>
    <t>Tatame</t>
  </si>
  <si>
    <t>Matéria-prima: EVA; medidas: 1m x 1m x 40mm e encaixe nos 4 lados.</t>
  </si>
  <si>
    <t>Material: polietileno expandido, formato: tubo flexível, dimensões: 0,65 cm x 1,65 cm.</t>
  </si>
  <si>
    <t>Óculos</t>
  </si>
  <si>
    <t>Material: silicone; lente: policarbonato com tratamento antiembaçante; moldura: silicone com vedação; narizeira: PU (poliuretano); presilhas: tira dupla, ajustável.</t>
  </si>
  <si>
    <t>Palmar</t>
  </si>
  <si>
    <t>Material: polietileno, modelo anatômico com alça.</t>
  </si>
  <si>
    <t>Prancha de Natação</t>
  </si>
  <si>
    <t>Composição: 100% EVA; tamanho aprox.: 28x39x2,5 cm</t>
  </si>
  <si>
    <t>Matéria-prima: 100% silicone; cores e tamanhos diversos.</t>
  </si>
  <si>
    <t>Peteca de Badminton</t>
  </si>
  <si>
    <t>Kit com 06 unidades</t>
  </si>
  <si>
    <t>Tubo com 06 petecas, material: nylon com base em cortiça, cor amarela ou branca. Tamanho adulto.</t>
  </si>
  <si>
    <t>Raquete de Badminton</t>
  </si>
  <si>
    <t>Tamanho total 67 a 68cm; matéria-prima: carbono grafite.</t>
  </si>
  <si>
    <t>Rede de badminton</t>
  </si>
  <si>
    <t>Material: Rede de poliéster, fio de poliamida torcido, banda superior em PVC e cabo de aço plastificado; Dimensões: 6,10x0,70 m</t>
  </si>
  <si>
    <t>Bola de Tênis</t>
  </si>
  <si>
    <t>Pacote com 3 unidades</t>
  </si>
  <si>
    <t>Tubo com 3 bolas. Matéria-prima: Borracha; Circunferência: 6,35 a 6,67 cm; Peso: 55 a 60g.</t>
  </si>
  <si>
    <t>Raquete de Tênis</t>
  </si>
  <si>
    <t>Tamanho grande; cabo e corpo em fibra, rebate em fibra trançada. Dimensões: ‎69,3 x 28 x 5,6 cm; 330,16g</t>
  </si>
  <si>
    <t>Rede de Tênis</t>
  </si>
  <si>
    <t>Rede dupla na parte superior nas medidas de 12,80 x 27 cm; confeccionada em fio especial de polietileno de alta densidade, com espessura de 2,5 mm; malha: 4,5 x 4,5 cm; 4 lonas; acompanha abraçadeiras para instalações e cabo de aço; medida: 12,80 x 1,10 m.</t>
  </si>
  <si>
    <t>Bola de Tênis Mesa</t>
  </si>
  <si>
    <t>Caixa c/ 100 un.</t>
  </si>
  <si>
    <t>Cor: laranja. Diâmetro: 40mm.</t>
  </si>
  <si>
    <t>Placar de Mesa Manual</t>
  </si>
  <si>
    <t>Composição: PVC Rígido. Peso aproximado: 942 g. Dimensões aproximadas: 21 x 39 x 19 cm. Cor: Preto.</t>
  </si>
  <si>
    <t>Raquete Tênis de Mesa</t>
  </si>
  <si>
    <t>Revestida de borracha lisa em ambos os lados e empunhadura padrão em madeira. Dimensões aproximadas: 25,5 cm x 15 cm x 0,70 cm (AxLxP). Peso líquido  aprox.: 147g.</t>
  </si>
  <si>
    <t>Rede Tênis de Mesa</t>
  </si>
  <si>
    <t>Composição: Nylon e ferro; Cor: azul. Peso aproximado: 342 g. Dimensões aproximadas: 177 x 14,5 x 0,2 cm</t>
  </si>
  <si>
    <t>Bola de Voleibol (60 a 63 cm)</t>
  </si>
  <si>
    <t>Indicada para categoria mirim. Material: PU. Peso cheia 240 a 270g, Circunferência 60 a 63cm, Caracteristicas adicionais: Miolo removível.</t>
  </si>
  <si>
    <t>Bola de Voleibol (65 a 67 cm)</t>
  </si>
  <si>
    <t>Indicada para categoria adulto. Material: microfibra. Peso cheia 260 a 280g. Circunferência 65 a 67 cm. Caracteristicas adicionais: matrizada, com miolo substituível.</t>
  </si>
  <si>
    <t>Apito</t>
  </si>
  <si>
    <t>Peso aproximado: 20 g. Composição: Plástico.</t>
  </si>
  <si>
    <t>Bola de Iniciação nº 8</t>
  </si>
  <si>
    <t>Bola Iniciação Tamanho 08, composto de Borracha, peso: 110-120 g, Circunferência: 40-42 cm, com ranhuras na sua superfície.</t>
  </si>
  <si>
    <t>Bomba de inflar</t>
  </si>
  <si>
    <t>Confeccionada em material sintético; diâmetro de 20cm; agulha de 4cm; peso 100g e mangueira de 18 cm.</t>
  </si>
  <si>
    <t>Colchonete em EVA</t>
  </si>
  <si>
    <t>Confeccionado em EVA; Cores diversas. Dimensões aproximadas: 40x90x3cm.</t>
  </si>
  <si>
    <t>Cronômetro Digital</t>
  </si>
  <si>
    <t>Tipo digital profissional de 8 voltas/tempos; alimentação: Bateria de lítio; precisão: 1/100 de segundo</t>
  </si>
  <si>
    <t>Escada de Agilidade</t>
  </si>
  <si>
    <t>Material: Fita de nylon, degraus em plástico injetável. Tamanho: até 10 degraus. Peso: 245g aprox.</t>
  </si>
  <si>
    <t>Medicine Ball 1kg</t>
  </si>
  <si>
    <t>Matéria-prima: Emborrachado, preenchido com areia; Tamanho/Peso: 1 kg.</t>
  </si>
  <si>
    <t>Medicine Ball 3kg</t>
  </si>
  <si>
    <t>Material: Emborrachado, preenchido com areia;  tamanho/Peso: 3 kg.</t>
  </si>
  <si>
    <t>Medicine Ball 5kg</t>
  </si>
  <si>
    <t>Matéria-prima: Borracha natural; Tamanho: 23 cm de diâmetro. Peso 5 kg.</t>
  </si>
  <si>
    <t>Peteca</t>
  </si>
  <si>
    <t>Altura: 20cm; peso: 45g; base: 15mm Altura x 5cm de base; 4 Penas paralelas na cor branca</t>
  </si>
  <si>
    <t>Saco para guardar bola</t>
  </si>
  <si>
    <t>Saco para guardar bolas, em nylon, com capacidade para 20 bolas, tamanho Grande.</t>
  </si>
  <si>
    <t>Squeeze 500ml</t>
  </si>
  <si>
    <t>Squeeze 500ml, 17 cm x 7 cm, material PEAD Atóxico</t>
  </si>
  <si>
    <t>Agasalho (jaqueta e calça)</t>
  </si>
  <si>
    <t>Jaqueta com bolso e mangas raglan, 100% poliéster (tipo tactel). Aplicação em silk screen. Calça em tecido 100% poliéster (tipo tactel) com elástico na cintura.</t>
  </si>
  <si>
    <t>Bermuda</t>
  </si>
  <si>
    <t>Modelo: básico; materia-prima: tactel 100% poliester e com elástico na cintura; cores e tamanhos diversos.</t>
  </si>
  <si>
    <t>Camisa Dry Fit</t>
  </si>
  <si>
    <t>Tecido em dry fit com proteção UV ideal para prática esportiva. Tamanhos diversos.</t>
  </si>
  <si>
    <t>Colete dupla face</t>
  </si>
  <si>
    <t>Colete dupla face tamanho único 100% poliéster, 66 cm x 46cm.</t>
  </si>
  <si>
    <t>Seguro Estagiário</t>
  </si>
  <si>
    <t>Unidade/ano</t>
  </si>
  <si>
    <t>Seguro anual contra acidentes pessoais para estagiário.</t>
  </si>
  <si>
    <t>Coordenador Técnico</t>
  </si>
  <si>
    <t>Profissional de Fisioterapia</t>
  </si>
  <si>
    <t>Profissional de Psicologia</t>
  </si>
  <si>
    <t>Intérprete de Libras</t>
  </si>
  <si>
    <t>Estagiário</t>
  </si>
  <si>
    <t>Carga horária de 20h/sem</t>
  </si>
  <si>
    <t>Bola de Handebol H3</t>
  </si>
  <si>
    <t>Bola de Handebol H2</t>
  </si>
  <si>
    <t>Bola de Handebol H1</t>
  </si>
  <si>
    <t>Bola de Goalball</t>
  </si>
  <si>
    <t>Espaguete de Natação</t>
  </si>
  <si>
    <t>Técnico do Paradesporto (Ed. Física)</t>
  </si>
  <si>
    <t>Touca de Natação</t>
  </si>
  <si>
    <t>Valor previsto no edital</t>
  </si>
  <si>
    <t>Valor total</t>
  </si>
  <si>
    <r>
      <t xml:space="preserve">Despesas </t>
    </r>
    <r>
      <rPr>
        <b/>
        <u/>
        <sz val="10"/>
        <color rgb="FFFF0000"/>
        <rFont val="Arial"/>
        <family val="2"/>
      </rPr>
      <t>sem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theme="1"/>
        <rFont val="Arial"/>
        <family val="2"/>
      </rPr>
      <t>valor limite estabelecido no edital</t>
    </r>
  </si>
  <si>
    <r>
      <t xml:space="preserve">Despesas </t>
    </r>
    <r>
      <rPr>
        <b/>
        <u/>
        <sz val="10"/>
        <color rgb="FFFF0000"/>
        <rFont val="Arial"/>
        <family val="2"/>
      </rPr>
      <t>com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theme="1"/>
        <rFont val="Arial"/>
        <family val="2"/>
      </rPr>
      <t>valor limite estabelecido no edital</t>
    </r>
  </si>
  <si>
    <t xml:space="preserve">Valor </t>
  </si>
  <si>
    <t>Total de itens previstos no Edital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</si>
</sst>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1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rgb="FFFF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9CB9C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8" fontId="6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0" fillId="0" borderId="0" xfId="0" applyAlignment="1" applyProtection="1">
      <alignment horizontal="left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locked="0" hidden="1"/>
    </xf>
    <xf numFmtId="1" fontId="3" fillId="2" borderId="1" xfId="0" applyNumberFormat="1" applyFont="1" applyFill="1" applyBorder="1" applyAlignment="1" applyProtection="1">
      <alignment horizontal="center" vertical="center"/>
      <protection locked="0" hidden="1"/>
    </xf>
    <xf numFmtId="164" fontId="3" fillId="2" borderId="1" xfId="1" applyNumberFormat="1" applyFont="1" applyFill="1" applyBorder="1" applyAlignment="1" applyProtection="1">
      <alignment horizontal="center" vertical="center"/>
      <protection locked="0" hidden="1"/>
    </xf>
    <xf numFmtId="0" fontId="0" fillId="0" borderId="1" xfId="0" applyBorder="1" applyAlignment="1" applyProtection="1">
      <alignment horizontal="left" vertical="center"/>
      <protection locked="0" hidden="1"/>
    </xf>
    <xf numFmtId="1" fontId="0" fillId="0" borderId="1" xfId="1" applyNumberFormat="1" applyFont="1" applyBorder="1" applyAlignment="1" applyProtection="1">
      <alignment horizontal="left" vertical="center" wrapText="1"/>
      <protection locked="0" hidden="1"/>
    </xf>
    <xf numFmtId="1" fontId="0" fillId="0" borderId="1" xfId="0" applyNumberFormat="1" applyBorder="1" applyAlignment="1" applyProtection="1">
      <alignment horizontal="left" vertical="center"/>
      <protection locked="0" hidden="1"/>
    </xf>
    <xf numFmtId="0" fontId="0" fillId="0" borderId="0" xfId="0" applyAlignment="1" applyProtection="1">
      <alignment horizontal="left" vertical="center"/>
      <protection locked="0" hidden="1"/>
    </xf>
    <xf numFmtId="1" fontId="0" fillId="0" borderId="0" xfId="0" applyNumberFormat="1" applyAlignment="1" applyProtection="1">
      <alignment horizontal="left" vertical="center"/>
      <protection locked="0" hidden="1"/>
    </xf>
    <xf numFmtId="164" fontId="0" fillId="0" borderId="0" xfId="1" applyNumberFormat="1" applyFont="1" applyAlignment="1" applyProtection="1">
      <alignment horizontal="left" vertical="center"/>
      <protection locked="0" hidden="1"/>
    </xf>
    <xf numFmtId="0" fontId="2" fillId="0" borderId="3" xfId="0" applyFont="1" applyBorder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locked="0" hidden="1"/>
    </xf>
    <xf numFmtId="0" fontId="2" fillId="0" borderId="2" xfId="0" applyFont="1" applyBorder="1" applyAlignment="1" applyProtection="1">
      <alignment horizontal="center" vertical="center"/>
      <protection locked="0" hidden="1"/>
    </xf>
    <xf numFmtId="0" fontId="3" fillId="2" borderId="1" xfId="0" applyFont="1" applyFill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 hidden="1"/>
    </xf>
    <xf numFmtId="8" fontId="3" fillId="0" borderId="1" xfId="0" applyNumberFormat="1" applyFont="1" applyBorder="1" applyAlignment="1" applyProtection="1">
      <alignment horizontal="center" vertical="center"/>
      <protection locked="0" hidden="1"/>
    </xf>
    <xf numFmtId="0" fontId="10" fillId="2" borderId="1" xfId="0" applyFont="1" applyFill="1" applyBorder="1" applyAlignment="1" applyProtection="1">
      <alignment horizontal="center" vertical="center"/>
      <protection locked="0" hidden="1"/>
    </xf>
    <xf numFmtId="164" fontId="3" fillId="0" borderId="1" xfId="0" applyNumberFormat="1" applyFont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left" vertical="center"/>
      <protection hidden="1"/>
    </xf>
    <xf numFmtId="164" fontId="0" fillId="3" borderId="1" xfId="1" applyNumberFormat="1" applyFont="1" applyFill="1" applyBorder="1" applyAlignment="1" applyProtection="1">
      <alignment horizontal="left" vertical="center"/>
      <protection hidden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FD510-2212-42C9-BD1C-EF30D6D30F7E}">
  <dimension ref="A1:E67"/>
  <sheetViews>
    <sheetView tabSelected="1" workbookViewId="0">
      <selection activeCell="D11" sqref="D11"/>
    </sheetView>
  </sheetViews>
  <sheetFormatPr defaultRowHeight="21.75" customHeight="1" x14ac:dyDescent="0.25"/>
  <cols>
    <col min="1" max="1" width="39.7109375" style="12" customWidth="1"/>
    <col min="2" max="2" width="26.28515625" style="12" customWidth="1"/>
    <col min="3" max="3" width="26.140625" style="12" customWidth="1"/>
    <col min="4" max="4" width="12.42578125" style="13" customWidth="1"/>
    <col min="5" max="5" width="22.140625" style="14" customWidth="1"/>
    <col min="6" max="16384" width="9.140625" style="5"/>
  </cols>
  <sheetData>
    <row r="1" spans="1:5" ht="21.75" customHeight="1" x14ac:dyDescent="0.25">
      <c r="A1" s="21" t="s">
        <v>0</v>
      </c>
      <c r="B1" s="21"/>
      <c r="C1" s="21"/>
      <c r="D1" s="21"/>
      <c r="E1" s="21"/>
    </row>
    <row r="2" spans="1:5" ht="21.75" customHeight="1" x14ac:dyDescent="0.25">
      <c r="A2" s="21" t="s">
        <v>1</v>
      </c>
      <c r="B2" s="21"/>
      <c r="C2" s="21"/>
      <c r="D2" s="21"/>
      <c r="E2" s="21"/>
    </row>
    <row r="3" spans="1:5" ht="21.75" customHeight="1" x14ac:dyDescent="0.25">
      <c r="A3" s="6" t="s">
        <v>2</v>
      </c>
      <c r="B3" s="19"/>
      <c r="C3" s="19"/>
      <c r="D3" s="19"/>
      <c r="E3" s="19"/>
    </row>
    <row r="4" spans="1:5" ht="21.75" customHeight="1" x14ac:dyDescent="0.25">
      <c r="A4" s="6" t="s">
        <v>3</v>
      </c>
      <c r="B4" s="20"/>
      <c r="C4" s="20"/>
      <c r="D4" s="20"/>
      <c r="E4" s="20"/>
    </row>
    <row r="5" spans="1:5" ht="21.75" customHeight="1" x14ac:dyDescent="0.25">
      <c r="A5" s="6" t="s">
        <v>4</v>
      </c>
      <c r="B5" s="22">
        <f>SUM(E8:E42,E48:E61)-B4</f>
        <v>0</v>
      </c>
      <c r="C5" s="22"/>
      <c r="D5" s="22"/>
      <c r="E5" s="22"/>
    </row>
    <row r="6" spans="1:5" ht="21.75" customHeight="1" x14ac:dyDescent="0.25">
      <c r="A6" s="18" t="s">
        <v>140</v>
      </c>
      <c r="B6" s="18"/>
      <c r="C6" s="18"/>
      <c r="D6" s="18"/>
      <c r="E6" s="18"/>
    </row>
    <row r="7" spans="1:5" ht="21.75" customHeight="1" x14ac:dyDescent="0.25">
      <c r="A7" s="6" t="s">
        <v>5</v>
      </c>
      <c r="B7" s="6" t="s">
        <v>8</v>
      </c>
      <c r="C7" s="6" t="s">
        <v>137</v>
      </c>
      <c r="D7" s="7" t="s">
        <v>7</v>
      </c>
      <c r="E7" s="8" t="s">
        <v>138</v>
      </c>
    </row>
    <row r="8" spans="1:5" ht="21.75" customHeight="1" x14ac:dyDescent="0.25">
      <c r="A8" s="9"/>
      <c r="B8" s="23" t="str">
        <f>IF(ISERROR(VLOOKUP(A8,Planilha2!$A$3:$D$65,2,FALSE)),"",(VLOOKUP(A8,Planilha2!$A$3:$D$65,2,FALSE)))</f>
        <v/>
      </c>
      <c r="C8" s="23" t="str">
        <f>IF(ISERROR(VLOOKUP(A8,Planilha2!$A$3:$D$65,4,FALSE)),"",(VLOOKUP(A8,Planilha2!$A$3:$D$65,4,FALSE)))</f>
        <v/>
      </c>
      <c r="D8" s="10"/>
      <c r="E8" s="24" t="str">
        <f>IFERROR(C8*D8, "")</f>
        <v/>
      </c>
    </row>
    <row r="9" spans="1:5" ht="21.75" customHeight="1" x14ac:dyDescent="0.25">
      <c r="A9" s="9"/>
      <c r="B9" s="23" t="str">
        <f>IF(ISERROR(VLOOKUP(A9,Planilha2!$A$3:$D$65,2,FALSE)),"",(VLOOKUP(A9,Planilha2!$A$3:$D$65,2,FALSE)))</f>
        <v/>
      </c>
      <c r="C9" s="23" t="str">
        <f>IF(ISERROR(VLOOKUP(A9,Planilha2!$A$3:$D$65,4,FALSE)),"",(VLOOKUP(A9,Planilha2!$A$3:$D$65,4,FALSE)))</f>
        <v/>
      </c>
      <c r="D9" s="10"/>
      <c r="E9" s="24" t="str">
        <f t="shared" ref="E9:E42" si="0">IFERROR(C9*D9, "")</f>
        <v/>
      </c>
    </row>
    <row r="10" spans="1:5" ht="21.75" customHeight="1" x14ac:dyDescent="0.25">
      <c r="A10" s="9"/>
      <c r="B10" s="23" t="str">
        <f>IF(ISERROR(VLOOKUP(A10,Planilha2!$A$3:$D$65,2,FALSE)),"",(VLOOKUP(A10,Planilha2!$A$3:$D$65,2,FALSE)))</f>
        <v/>
      </c>
      <c r="C10" s="23" t="str">
        <f>IF(ISERROR(VLOOKUP(A10,Planilha2!$A$3:$D$65,4,FALSE)),"",(VLOOKUP(A10,Planilha2!$A$3:$D$65,4,FALSE)))</f>
        <v/>
      </c>
      <c r="D10" s="10"/>
      <c r="E10" s="24" t="str">
        <f t="shared" si="0"/>
        <v/>
      </c>
    </row>
    <row r="11" spans="1:5" ht="21.75" customHeight="1" x14ac:dyDescent="0.25">
      <c r="A11" s="9"/>
      <c r="B11" s="23" t="str">
        <f>IF(ISERROR(VLOOKUP(A11,Planilha2!$A$3:$D$65,2,FALSE)),"",(VLOOKUP(A11,Planilha2!$A$3:$D$65,2,FALSE)))</f>
        <v/>
      </c>
      <c r="C11" s="23" t="str">
        <f>IF(ISERROR(VLOOKUP(A11,Planilha2!$A$3:$D$65,4,FALSE)),"",(VLOOKUP(A11,Planilha2!$A$3:$D$65,4,FALSE)))</f>
        <v/>
      </c>
      <c r="D11" s="10"/>
      <c r="E11" s="24" t="str">
        <f t="shared" si="0"/>
        <v/>
      </c>
    </row>
    <row r="12" spans="1:5" ht="21.75" customHeight="1" x14ac:dyDescent="0.25">
      <c r="A12" s="9"/>
      <c r="B12" s="23" t="str">
        <f>IF(ISERROR(VLOOKUP(A12,Planilha2!$A$3:$D$65,2,FALSE)),"",(VLOOKUP(A12,Planilha2!$A$3:$D$65,2,FALSE)))</f>
        <v/>
      </c>
      <c r="C12" s="23" t="str">
        <f>IF(ISERROR(VLOOKUP(A12,Planilha2!$A$3:$D$65,4,FALSE)),"",(VLOOKUP(A12,Planilha2!$A$3:$D$65,4,FALSE)))</f>
        <v/>
      </c>
      <c r="D12" s="10"/>
      <c r="E12" s="24" t="str">
        <f t="shared" si="0"/>
        <v/>
      </c>
    </row>
    <row r="13" spans="1:5" ht="21.75" customHeight="1" x14ac:dyDescent="0.25">
      <c r="A13" s="9"/>
      <c r="B13" s="23" t="str">
        <f>IF(ISERROR(VLOOKUP(A13,Planilha2!$A$3:$D$65,2,FALSE)),"",(VLOOKUP(A13,Planilha2!$A$3:$D$65,2,FALSE)))</f>
        <v/>
      </c>
      <c r="C13" s="23" t="str">
        <f>IF(ISERROR(VLOOKUP(A13,Planilha2!$A$3:$D$65,4,FALSE)),"",(VLOOKUP(A13,Planilha2!$A$3:$D$65,4,FALSE)))</f>
        <v/>
      </c>
      <c r="D13" s="10"/>
      <c r="E13" s="24" t="str">
        <f t="shared" si="0"/>
        <v/>
      </c>
    </row>
    <row r="14" spans="1:5" ht="21.75" customHeight="1" x14ac:dyDescent="0.25">
      <c r="A14" s="9"/>
      <c r="B14" s="23" t="str">
        <f>IF(ISERROR(VLOOKUP(A14,Planilha2!$A$3:$D$65,2,FALSE)),"",(VLOOKUP(A14,Planilha2!$A$3:$D$65,2,FALSE)))</f>
        <v/>
      </c>
      <c r="C14" s="23" t="str">
        <f>IF(ISERROR(VLOOKUP(A14,Planilha2!$A$3:$D$65,4,FALSE)),"",(VLOOKUP(A14,Planilha2!$A$3:$D$65,4,FALSE)))</f>
        <v/>
      </c>
      <c r="D14" s="10"/>
      <c r="E14" s="24" t="str">
        <f t="shared" si="0"/>
        <v/>
      </c>
    </row>
    <row r="15" spans="1:5" ht="21.75" customHeight="1" x14ac:dyDescent="0.25">
      <c r="A15" s="9"/>
      <c r="B15" s="23" t="str">
        <f>IF(ISERROR(VLOOKUP(A15,Planilha2!$A$3:$D$65,2,FALSE)),"",(VLOOKUP(A15,Planilha2!$A$3:$D$65,2,FALSE)))</f>
        <v/>
      </c>
      <c r="C15" s="23" t="str">
        <f>IF(ISERROR(VLOOKUP(A15,Planilha2!$A$3:$D$65,4,FALSE)),"",(VLOOKUP(A15,Planilha2!$A$3:$D$65,4,FALSE)))</f>
        <v/>
      </c>
      <c r="D15" s="10"/>
      <c r="E15" s="24" t="str">
        <f t="shared" si="0"/>
        <v/>
      </c>
    </row>
    <row r="16" spans="1:5" ht="21.75" customHeight="1" x14ac:dyDescent="0.25">
      <c r="A16" s="9"/>
      <c r="B16" s="23" t="str">
        <f>IF(ISERROR(VLOOKUP(A16,Planilha2!$A$3:$D$65,2,FALSE)),"",(VLOOKUP(A16,Planilha2!$A$3:$D$65,2,FALSE)))</f>
        <v/>
      </c>
      <c r="C16" s="23" t="str">
        <f>IF(ISERROR(VLOOKUP(A16,Planilha2!$A$3:$D$65,4,FALSE)),"",(VLOOKUP(A16,Planilha2!$A$3:$D$65,4,FALSE)))</f>
        <v/>
      </c>
      <c r="D16" s="10"/>
      <c r="E16" s="24" t="str">
        <f t="shared" si="0"/>
        <v/>
      </c>
    </row>
    <row r="17" spans="1:5" ht="21.75" customHeight="1" x14ac:dyDescent="0.25">
      <c r="A17" s="9"/>
      <c r="B17" s="23" t="str">
        <f>IF(ISERROR(VLOOKUP(A17,Planilha2!$A$3:$D$65,2,FALSE)),"",(VLOOKUP(A17,Planilha2!$A$3:$D$65,2,FALSE)))</f>
        <v/>
      </c>
      <c r="C17" s="23" t="str">
        <f>IF(ISERROR(VLOOKUP(A17,Planilha2!$A$3:$D$65,4,FALSE)),"",(VLOOKUP(A17,Planilha2!$A$3:$D$65,4,FALSE)))</f>
        <v/>
      </c>
      <c r="D17" s="10"/>
      <c r="E17" s="24" t="str">
        <f t="shared" si="0"/>
        <v/>
      </c>
    </row>
    <row r="18" spans="1:5" ht="21.75" customHeight="1" x14ac:dyDescent="0.25">
      <c r="A18" s="9"/>
      <c r="B18" s="23" t="str">
        <f>IF(ISERROR(VLOOKUP(A18,Planilha2!$A$3:$D$65,2,FALSE)),"",(VLOOKUP(A18,Planilha2!$A$3:$D$65,2,FALSE)))</f>
        <v/>
      </c>
      <c r="C18" s="23" t="str">
        <f>IF(ISERROR(VLOOKUP(A18,Planilha2!$A$3:$D$65,4,FALSE)),"",(VLOOKUP(A18,Planilha2!$A$3:$D$65,4,FALSE)))</f>
        <v/>
      </c>
      <c r="D18" s="10"/>
      <c r="E18" s="24" t="str">
        <f t="shared" si="0"/>
        <v/>
      </c>
    </row>
    <row r="19" spans="1:5" ht="21.75" customHeight="1" x14ac:dyDescent="0.25">
      <c r="A19" s="9"/>
      <c r="B19" s="23" t="str">
        <f>IF(ISERROR(VLOOKUP(A19,Planilha2!$A$3:$D$65,2,FALSE)),"",(VLOOKUP(A19,Planilha2!$A$3:$D$65,2,FALSE)))</f>
        <v/>
      </c>
      <c r="C19" s="23" t="str">
        <f>IF(ISERROR(VLOOKUP(A19,Planilha2!$A$3:$D$65,4,FALSE)),"",(VLOOKUP(A19,Planilha2!$A$3:$D$65,4,FALSE)))</f>
        <v/>
      </c>
      <c r="D19" s="10"/>
      <c r="E19" s="24" t="str">
        <f t="shared" si="0"/>
        <v/>
      </c>
    </row>
    <row r="20" spans="1:5" ht="21.75" customHeight="1" x14ac:dyDescent="0.25">
      <c r="A20" s="9"/>
      <c r="B20" s="23" t="str">
        <f>IF(ISERROR(VLOOKUP(A20,Planilha2!$A$3:$D$65,2,FALSE)),"",(VLOOKUP(A20,Planilha2!$A$3:$D$65,2,FALSE)))</f>
        <v/>
      </c>
      <c r="C20" s="23" t="str">
        <f>IF(ISERROR(VLOOKUP(A20,Planilha2!$A$3:$D$65,4,FALSE)),"",(VLOOKUP(A20,Planilha2!$A$3:$D$65,4,FALSE)))</f>
        <v/>
      </c>
      <c r="D20" s="10"/>
      <c r="E20" s="24" t="str">
        <f t="shared" si="0"/>
        <v/>
      </c>
    </row>
    <row r="21" spans="1:5" ht="21.75" customHeight="1" x14ac:dyDescent="0.25">
      <c r="A21" s="9"/>
      <c r="B21" s="23" t="str">
        <f>IF(ISERROR(VLOOKUP(A21,Planilha2!$A$3:$D$65,2,FALSE)),"",(VLOOKUP(A21,Planilha2!$A$3:$D$65,2,FALSE)))</f>
        <v/>
      </c>
      <c r="C21" s="23" t="str">
        <f>IF(ISERROR(VLOOKUP(A21,Planilha2!$A$3:$D$65,4,FALSE)),"",(VLOOKUP(A21,Planilha2!$A$3:$D$65,4,FALSE)))</f>
        <v/>
      </c>
      <c r="D21" s="10"/>
      <c r="E21" s="24" t="str">
        <f t="shared" si="0"/>
        <v/>
      </c>
    </row>
    <row r="22" spans="1:5" ht="21.75" customHeight="1" x14ac:dyDescent="0.25">
      <c r="A22" s="9"/>
      <c r="B22" s="23" t="str">
        <f>IF(ISERROR(VLOOKUP(A22,Planilha2!$A$3:$D$65,2,FALSE)),"",(VLOOKUP(A22,Planilha2!$A$3:$D$65,2,FALSE)))</f>
        <v/>
      </c>
      <c r="C22" s="23" t="str">
        <f>IF(ISERROR(VLOOKUP(A22,Planilha2!$A$3:$D$65,4,FALSE)),"",(VLOOKUP(A22,Planilha2!$A$3:$D$65,4,FALSE)))</f>
        <v/>
      </c>
      <c r="D22" s="10"/>
      <c r="E22" s="24" t="str">
        <f t="shared" si="0"/>
        <v/>
      </c>
    </row>
    <row r="23" spans="1:5" ht="21.75" customHeight="1" x14ac:dyDescent="0.25">
      <c r="A23" s="9"/>
      <c r="B23" s="23" t="str">
        <f>IF(ISERROR(VLOOKUP(A23,Planilha2!$A$3:$D$65,2,FALSE)),"",(VLOOKUP(A23,Planilha2!$A$3:$D$65,2,FALSE)))</f>
        <v/>
      </c>
      <c r="C23" s="23" t="str">
        <f>IF(ISERROR(VLOOKUP(A23,Planilha2!$A$3:$D$65,4,FALSE)),"",(VLOOKUP(A23,Planilha2!$A$3:$D$65,4,FALSE)))</f>
        <v/>
      </c>
      <c r="D23" s="10"/>
      <c r="E23" s="24" t="str">
        <f t="shared" si="0"/>
        <v/>
      </c>
    </row>
    <row r="24" spans="1:5" ht="21.75" customHeight="1" x14ac:dyDescent="0.25">
      <c r="A24" s="9"/>
      <c r="B24" s="23" t="str">
        <f>IF(ISERROR(VLOOKUP(A24,Planilha2!$A$3:$D$65,2,FALSE)),"",(VLOOKUP(A24,Planilha2!$A$3:$D$65,2,FALSE)))</f>
        <v/>
      </c>
      <c r="C24" s="23" t="str">
        <f>IF(ISERROR(VLOOKUP(A24,Planilha2!$A$3:$D$65,4,FALSE)),"",(VLOOKUP(A24,Planilha2!$A$3:$D$65,4,FALSE)))</f>
        <v/>
      </c>
      <c r="D24" s="10"/>
      <c r="E24" s="24" t="str">
        <f t="shared" si="0"/>
        <v/>
      </c>
    </row>
    <row r="25" spans="1:5" ht="21.75" customHeight="1" x14ac:dyDescent="0.25">
      <c r="A25" s="9"/>
      <c r="B25" s="23" t="str">
        <f>IF(ISERROR(VLOOKUP(A25,Planilha2!$A$3:$D$65,2,FALSE)),"",(VLOOKUP(A25,Planilha2!$A$3:$D$65,2,FALSE)))</f>
        <v/>
      </c>
      <c r="C25" s="23" t="str">
        <f>IF(ISERROR(VLOOKUP(A25,Planilha2!$A$3:$D$65,4,FALSE)),"",(VLOOKUP(A25,Planilha2!$A$3:$D$65,4,FALSE)))</f>
        <v/>
      </c>
      <c r="D25" s="10"/>
      <c r="E25" s="24" t="str">
        <f t="shared" si="0"/>
        <v/>
      </c>
    </row>
    <row r="26" spans="1:5" ht="21.75" customHeight="1" x14ac:dyDescent="0.25">
      <c r="A26" s="9"/>
      <c r="B26" s="23" t="str">
        <f>IF(ISERROR(VLOOKUP(A26,Planilha2!$A$3:$D$65,2,FALSE)),"",(VLOOKUP(A26,Planilha2!$A$3:$D$65,2,FALSE)))</f>
        <v/>
      </c>
      <c r="C26" s="23" t="str">
        <f>IF(ISERROR(VLOOKUP(A26,Planilha2!$A$3:$D$65,4,FALSE)),"",(VLOOKUP(A26,Planilha2!$A$3:$D$65,4,FALSE)))</f>
        <v/>
      </c>
      <c r="D26" s="10"/>
      <c r="E26" s="24" t="str">
        <f t="shared" si="0"/>
        <v/>
      </c>
    </row>
    <row r="27" spans="1:5" ht="21.75" customHeight="1" x14ac:dyDescent="0.25">
      <c r="A27" s="9"/>
      <c r="B27" s="23" t="str">
        <f>IF(ISERROR(VLOOKUP(A27,Planilha2!$A$3:$D$65,2,FALSE)),"",(VLOOKUP(A27,Planilha2!$A$3:$D$65,2,FALSE)))</f>
        <v/>
      </c>
      <c r="C27" s="23" t="str">
        <f>IF(ISERROR(VLOOKUP(A27,Planilha2!$A$3:$D$65,4,FALSE)),"",(VLOOKUP(A27,Planilha2!$A$3:$D$65,4,FALSE)))</f>
        <v/>
      </c>
      <c r="D27" s="10"/>
      <c r="E27" s="24" t="str">
        <f t="shared" si="0"/>
        <v/>
      </c>
    </row>
    <row r="28" spans="1:5" ht="21.75" customHeight="1" x14ac:dyDescent="0.25">
      <c r="A28" s="9"/>
      <c r="B28" s="23" t="str">
        <f>IF(ISERROR(VLOOKUP(A28,Planilha2!$A$3:$D$65,2,FALSE)),"",(VLOOKUP(A28,Planilha2!$A$3:$D$65,2,FALSE)))</f>
        <v/>
      </c>
      <c r="C28" s="23" t="str">
        <f>IF(ISERROR(VLOOKUP(A28,Planilha2!$A$3:$D$65,4,FALSE)),"",(VLOOKUP(A28,Planilha2!$A$3:$D$65,4,FALSE)))</f>
        <v/>
      </c>
      <c r="D28" s="10"/>
      <c r="E28" s="24" t="str">
        <f t="shared" si="0"/>
        <v/>
      </c>
    </row>
    <row r="29" spans="1:5" ht="21.75" customHeight="1" x14ac:dyDescent="0.25">
      <c r="A29" s="9"/>
      <c r="B29" s="23" t="str">
        <f>IF(ISERROR(VLOOKUP(A29,Planilha2!$A$3:$D$65,2,FALSE)),"",(VLOOKUP(A29,Planilha2!$A$3:$D$65,2,FALSE)))</f>
        <v/>
      </c>
      <c r="C29" s="23" t="str">
        <f>IF(ISERROR(VLOOKUP(A29,Planilha2!$A$3:$D$65,4,FALSE)),"",(VLOOKUP(A29,Planilha2!$A$3:$D$65,4,FALSE)))</f>
        <v/>
      </c>
      <c r="D29" s="10"/>
      <c r="E29" s="24" t="str">
        <f t="shared" si="0"/>
        <v/>
      </c>
    </row>
    <row r="30" spans="1:5" ht="21.75" customHeight="1" x14ac:dyDescent="0.25">
      <c r="A30" s="9"/>
      <c r="B30" s="23" t="str">
        <f>IF(ISERROR(VLOOKUP(A30,Planilha2!$A$3:$D$65,2,FALSE)),"",(VLOOKUP(A30,Planilha2!$A$3:$D$65,2,FALSE)))</f>
        <v/>
      </c>
      <c r="C30" s="23" t="str">
        <f>IF(ISERROR(VLOOKUP(A30,Planilha2!$A$3:$D$65,4,FALSE)),"",(VLOOKUP(A30,Planilha2!$A$3:$D$65,4,FALSE)))</f>
        <v/>
      </c>
      <c r="D30" s="10"/>
      <c r="E30" s="24" t="str">
        <f t="shared" si="0"/>
        <v/>
      </c>
    </row>
    <row r="31" spans="1:5" ht="21.75" customHeight="1" x14ac:dyDescent="0.25">
      <c r="A31" s="9"/>
      <c r="B31" s="23" t="str">
        <f>IF(ISERROR(VLOOKUP(A31,Planilha2!$A$3:$D$65,2,FALSE)),"",(VLOOKUP(A31,Planilha2!$A$3:$D$65,2,FALSE)))</f>
        <v/>
      </c>
      <c r="C31" s="23" t="str">
        <f>IF(ISERROR(VLOOKUP(A31,Planilha2!$A$3:$D$65,4,FALSE)),"",(VLOOKUP(A31,Planilha2!$A$3:$D$65,4,FALSE)))</f>
        <v/>
      </c>
      <c r="D31" s="10"/>
      <c r="E31" s="24" t="str">
        <f t="shared" si="0"/>
        <v/>
      </c>
    </row>
    <row r="32" spans="1:5" ht="21.75" customHeight="1" x14ac:dyDescent="0.25">
      <c r="A32" s="9"/>
      <c r="B32" s="23" t="str">
        <f>IF(ISERROR(VLOOKUP(A32,Planilha2!$A$3:$D$65,2,FALSE)),"",(VLOOKUP(A32,Planilha2!$A$3:$D$65,2,FALSE)))</f>
        <v/>
      </c>
      <c r="C32" s="23" t="str">
        <f>IF(ISERROR(VLOOKUP(A32,Planilha2!$A$3:$D$65,4,FALSE)),"",(VLOOKUP(A32,Planilha2!$A$3:$D$65,4,FALSE)))</f>
        <v/>
      </c>
      <c r="D32" s="10"/>
      <c r="E32" s="24" t="str">
        <f t="shared" si="0"/>
        <v/>
      </c>
    </row>
    <row r="33" spans="1:5" ht="21.75" customHeight="1" x14ac:dyDescent="0.25">
      <c r="A33" s="9"/>
      <c r="B33" s="23" t="str">
        <f>IF(ISERROR(VLOOKUP(A33,Planilha2!$A$3:$D$65,2,FALSE)),"",(VLOOKUP(A33,Planilha2!$A$3:$D$65,2,FALSE)))</f>
        <v/>
      </c>
      <c r="C33" s="23" t="str">
        <f>IF(ISERROR(VLOOKUP(A33,Planilha2!$A$3:$D$65,4,FALSE)),"",(VLOOKUP(A33,Planilha2!$A$3:$D$65,4,FALSE)))</f>
        <v/>
      </c>
      <c r="D33" s="10"/>
      <c r="E33" s="24" t="str">
        <f t="shared" si="0"/>
        <v/>
      </c>
    </row>
    <row r="34" spans="1:5" ht="21.75" customHeight="1" x14ac:dyDescent="0.25">
      <c r="A34" s="9"/>
      <c r="B34" s="23" t="str">
        <f>IF(ISERROR(VLOOKUP(A34,Planilha2!$A$3:$D$65,2,FALSE)),"",(VLOOKUP(A34,Planilha2!$A$3:$D$65,2,FALSE)))</f>
        <v/>
      </c>
      <c r="C34" s="23" t="str">
        <f>IF(ISERROR(VLOOKUP(A34,Planilha2!$A$3:$D$65,4,FALSE)),"",(VLOOKUP(A34,Planilha2!$A$3:$D$65,4,FALSE)))</f>
        <v/>
      </c>
      <c r="D34" s="10"/>
      <c r="E34" s="24" t="str">
        <f t="shared" si="0"/>
        <v/>
      </c>
    </row>
    <row r="35" spans="1:5" ht="21.75" customHeight="1" x14ac:dyDescent="0.25">
      <c r="A35" s="9"/>
      <c r="B35" s="23" t="str">
        <f>IF(ISERROR(VLOOKUP(A35,Planilha2!$A$3:$D$65,2,FALSE)),"",(VLOOKUP(A35,Planilha2!$A$3:$D$65,2,FALSE)))</f>
        <v/>
      </c>
      <c r="C35" s="23" t="str">
        <f>IF(ISERROR(VLOOKUP(A35,Planilha2!$A$3:$D$65,4,FALSE)),"",(VLOOKUP(A35,Planilha2!$A$3:$D$65,4,FALSE)))</f>
        <v/>
      </c>
      <c r="D35" s="10"/>
      <c r="E35" s="24" t="str">
        <f t="shared" si="0"/>
        <v/>
      </c>
    </row>
    <row r="36" spans="1:5" ht="21.75" customHeight="1" x14ac:dyDescent="0.25">
      <c r="A36" s="9"/>
      <c r="B36" s="23" t="str">
        <f>IF(ISERROR(VLOOKUP(A36,Planilha2!$A$3:$D$65,2,FALSE)),"",(VLOOKUP(A36,Planilha2!$A$3:$D$65,2,FALSE)))</f>
        <v/>
      </c>
      <c r="C36" s="23" t="str">
        <f>IF(ISERROR(VLOOKUP(A36,Planilha2!$A$3:$D$65,4,FALSE)),"",(VLOOKUP(A36,Planilha2!$A$3:$D$65,4,FALSE)))</f>
        <v/>
      </c>
      <c r="D36" s="10"/>
      <c r="E36" s="24" t="str">
        <f t="shared" si="0"/>
        <v/>
      </c>
    </row>
    <row r="37" spans="1:5" ht="21.75" customHeight="1" x14ac:dyDescent="0.25">
      <c r="A37" s="9"/>
      <c r="B37" s="23" t="str">
        <f>IF(ISERROR(VLOOKUP(A37,Planilha2!$A$3:$D$65,2,FALSE)),"",(VLOOKUP(A37,Planilha2!$A$3:$D$65,2,FALSE)))</f>
        <v/>
      </c>
      <c r="C37" s="23" t="str">
        <f>IF(ISERROR(VLOOKUP(A37,Planilha2!$A$3:$D$65,4,FALSE)),"",(VLOOKUP(A37,Planilha2!$A$3:$D$65,4,FALSE)))</f>
        <v/>
      </c>
      <c r="D37" s="10"/>
      <c r="E37" s="24" t="str">
        <f t="shared" si="0"/>
        <v/>
      </c>
    </row>
    <row r="38" spans="1:5" ht="21.75" customHeight="1" x14ac:dyDescent="0.25">
      <c r="A38" s="9"/>
      <c r="B38" s="23" t="str">
        <f>IF(ISERROR(VLOOKUP(A38,Planilha2!$A$3:$D$65,2,FALSE)),"",(VLOOKUP(A38,Planilha2!$A$3:$D$65,2,FALSE)))</f>
        <v/>
      </c>
      <c r="C38" s="23" t="str">
        <f>IF(ISERROR(VLOOKUP(A38,Planilha2!$A$3:$D$65,4,FALSE)),"",(VLOOKUP(A38,Planilha2!$A$3:$D$65,4,FALSE)))</f>
        <v/>
      </c>
      <c r="D38" s="10"/>
      <c r="E38" s="24" t="str">
        <f t="shared" si="0"/>
        <v/>
      </c>
    </row>
    <row r="39" spans="1:5" ht="21.75" customHeight="1" x14ac:dyDescent="0.25">
      <c r="A39" s="9"/>
      <c r="B39" s="23" t="str">
        <f>IF(ISERROR(VLOOKUP(A39,Planilha2!$A$3:$D$65,2,FALSE)),"",(VLOOKUP(A39,Planilha2!$A$3:$D$65,2,FALSE)))</f>
        <v/>
      </c>
      <c r="C39" s="23" t="str">
        <f>IF(ISERROR(VLOOKUP(A39,Planilha2!$A$3:$D$65,4,FALSE)),"",(VLOOKUP(A39,Planilha2!$A$3:$D$65,4,FALSE)))</f>
        <v/>
      </c>
      <c r="D39" s="10"/>
      <c r="E39" s="24" t="str">
        <f t="shared" si="0"/>
        <v/>
      </c>
    </row>
    <row r="40" spans="1:5" ht="21.75" customHeight="1" x14ac:dyDescent="0.25">
      <c r="A40" s="9"/>
      <c r="B40" s="23" t="str">
        <f>IF(ISERROR(VLOOKUP(A40,Planilha2!$A$3:$D$65,2,FALSE)),"",(VLOOKUP(A40,Planilha2!$A$3:$D$65,2,FALSE)))</f>
        <v/>
      </c>
      <c r="C40" s="23" t="str">
        <f>IF(ISERROR(VLOOKUP(A40,Planilha2!$A$3:$D$65,4,FALSE)),"",(VLOOKUP(A40,Planilha2!$A$3:$D$65,4,FALSE)))</f>
        <v/>
      </c>
      <c r="D40" s="10"/>
      <c r="E40" s="24" t="str">
        <f t="shared" si="0"/>
        <v/>
      </c>
    </row>
    <row r="41" spans="1:5" ht="21.75" customHeight="1" x14ac:dyDescent="0.25">
      <c r="A41" s="9"/>
      <c r="B41" s="23" t="str">
        <f>IF(ISERROR(VLOOKUP(A41,Planilha2!$A$3:$D$65,2,FALSE)),"",(VLOOKUP(A41,Planilha2!$A$3:$D$65,2,FALSE)))</f>
        <v/>
      </c>
      <c r="C41" s="23" t="str">
        <f>IF(ISERROR(VLOOKUP(A41,Planilha2!$A$3:$D$65,4,FALSE)),"",(VLOOKUP(A41,Planilha2!$A$3:$D$65,4,FALSE)))</f>
        <v/>
      </c>
      <c r="D41" s="10"/>
      <c r="E41" s="24" t="str">
        <f t="shared" si="0"/>
        <v/>
      </c>
    </row>
    <row r="42" spans="1:5" ht="21.75" customHeight="1" x14ac:dyDescent="0.25">
      <c r="A42" s="9"/>
      <c r="B42" s="23" t="str">
        <f>IF(ISERROR(VLOOKUP(A42,Planilha2!$A$3:$D$65,2,FALSE)),"",(VLOOKUP(A42,Planilha2!$A$3:$D$65,2,FALSE)))</f>
        <v/>
      </c>
      <c r="C42" s="23" t="str">
        <f>IF(ISERROR(VLOOKUP(A42,Planilha2!$A$3:$D$65,4,FALSE)),"",(VLOOKUP(A42,Planilha2!$A$3:$D$65,4,FALSE)))</f>
        <v/>
      </c>
      <c r="D42" s="10"/>
      <c r="E42" s="24" t="str">
        <f t="shared" si="0"/>
        <v/>
      </c>
    </row>
    <row r="43" spans="1:5" ht="21.75" customHeight="1" x14ac:dyDescent="0.25">
      <c r="A43" s="15" t="s">
        <v>142</v>
      </c>
      <c r="B43" s="16"/>
      <c r="C43" s="17"/>
      <c r="D43" s="11">
        <f>SUM(D8:D42)</f>
        <v>0</v>
      </c>
      <c r="E43" s="24">
        <f>SUM(E8:E42)</f>
        <v>0</v>
      </c>
    </row>
    <row r="44" spans="1:5" ht="21.75" customHeight="1" x14ac:dyDescent="0.25">
      <c r="A44" s="18" t="s">
        <v>139</v>
      </c>
      <c r="B44" s="18"/>
      <c r="C44" s="18"/>
      <c r="D44" s="18"/>
      <c r="E44" s="18"/>
    </row>
    <row r="45" spans="1:5" ht="21.75" customHeight="1" x14ac:dyDescent="0.25">
      <c r="A45" s="6" t="s">
        <v>5</v>
      </c>
      <c r="B45" s="6" t="s">
        <v>8</v>
      </c>
      <c r="C45" s="6" t="s">
        <v>141</v>
      </c>
      <c r="D45" s="7" t="s">
        <v>7</v>
      </c>
      <c r="E45" s="8" t="s">
        <v>138</v>
      </c>
    </row>
    <row r="46" spans="1:5" ht="21.75" customHeight="1" x14ac:dyDescent="0.25">
      <c r="A46" s="9"/>
      <c r="B46" s="9"/>
      <c r="C46" s="9"/>
      <c r="D46" s="11"/>
      <c r="E46" s="24">
        <f>IFERROR(C46*D46, "")</f>
        <v>0</v>
      </c>
    </row>
    <row r="47" spans="1:5" ht="21.75" customHeight="1" x14ac:dyDescent="0.25">
      <c r="A47" s="9"/>
      <c r="B47" s="9"/>
      <c r="C47" s="9"/>
      <c r="D47" s="11"/>
      <c r="E47" s="24">
        <f t="shared" ref="E47:E66" si="1">IFERROR(C47*D47, "")</f>
        <v>0</v>
      </c>
    </row>
    <row r="48" spans="1:5" ht="21.75" customHeight="1" x14ac:dyDescent="0.25">
      <c r="A48" s="9"/>
      <c r="B48" s="9"/>
      <c r="C48" s="9"/>
      <c r="D48" s="11"/>
      <c r="E48" s="24">
        <f t="shared" si="1"/>
        <v>0</v>
      </c>
    </row>
    <row r="49" spans="1:5" ht="21.75" customHeight="1" x14ac:dyDescent="0.25">
      <c r="A49" s="9"/>
      <c r="B49" s="9"/>
      <c r="C49" s="9"/>
      <c r="D49" s="11"/>
      <c r="E49" s="24">
        <f t="shared" si="1"/>
        <v>0</v>
      </c>
    </row>
    <row r="50" spans="1:5" ht="21.75" customHeight="1" x14ac:dyDescent="0.25">
      <c r="A50" s="9"/>
      <c r="B50" s="9"/>
      <c r="C50" s="9"/>
      <c r="D50" s="11"/>
      <c r="E50" s="24">
        <f t="shared" si="1"/>
        <v>0</v>
      </c>
    </row>
    <row r="51" spans="1:5" ht="21.75" customHeight="1" x14ac:dyDescent="0.25">
      <c r="A51" s="9"/>
      <c r="B51" s="9"/>
      <c r="C51" s="9"/>
      <c r="D51" s="11"/>
      <c r="E51" s="24">
        <f t="shared" si="1"/>
        <v>0</v>
      </c>
    </row>
    <row r="52" spans="1:5" ht="21.75" customHeight="1" x14ac:dyDescent="0.25">
      <c r="A52" s="9"/>
      <c r="B52" s="9"/>
      <c r="C52" s="9"/>
      <c r="D52" s="11"/>
      <c r="E52" s="24">
        <f t="shared" si="1"/>
        <v>0</v>
      </c>
    </row>
    <row r="53" spans="1:5" ht="21.75" customHeight="1" x14ac:dyDescent="0.25">
      <c r="A53" s="9"/>
      <c r="B53" s="9"/>
      <c r="C53" s="9"/>
      <c r="D53" s="11"/>
      <c r="E53" s="24">
        <f t="shared" si="1"/>
        <v>0</v>
      </c>
    </row>
    <row r="54" spans="1:5" ht="21.75" customHeight="1" x14ac:dyDescent="0.25">
      <c r="A54" s="9"/>
      <c r="B54" s="9"/>
      <c r="C54" s="9"/>
      <c r="D54" s="11"/>
      <c r="E54" s="24">
        <f t="shared" si="1"/>
        <v>0</v>
      </c>
    </row>
    <row r="55" spans="1:5" ht="21.75" customHeight="1" x14ac:dyDescent="0.25">
      <c r="A55" s="9"/>
      <c r="B55" s="9"/>
      <c r="C55" s="9"/>
      <c r="D55" s="11"/>
      <c r="E55" s="24">
        <f t="shared" si="1"/>
        <v>0</v>
      </c>
    </row>
    <row r="56" spans="1:5" ht="21.75" customHeight="1" x14ac:dyDescent="0.25">
      <c r="A56" s="9"/>
      <c r="B56" s="9"/>
      <c r="C56" s="9"/>
      <c r="D56" s="11"/>
      <c r="E56" s="24">
        <f t="shared" si="1"/>
        <v>0</v>
      </c>
    </row>
    <row r="57" spans="1:5" ht="21.75" customHeight="1" x14ac:dyDescent="0.25">
      <c r="A57" s="9"/>
      <c r="B57" s="9"/>
      <c r="C57" s="9"/>
      <c r="D57" s="11"/>
      <c r="E57" s="24">
        <f t="shared" si="1"/>
        <v>0</v>
      </c>
    </row>
    <row r="58" spans="1:5" ht="21.75" customHeight="1" x14ac:dyDescent="0.25">
      <c r="A58" s="9"/>
      <c r="B58" s="9"/>
      <c r="C58" s="9"/>
      <c r="D58" s="11"/>
      <c r="E58" s="24">
        <f t="shared" si="1"/>
        <v>0</v>
      </c>
    </row>
    <row r="59" spans="1:5" ht="21.75" customHeight="1" x14ac:dyDescent="0.25">
      <c r="A59" s="9"/>
      <c r="B59" s="9"/>
      <c r="C59" s="9"/>
      <c r="D59" s="11"/>
      <c r="E59" s="24">
        <f t="shared" si="1"/>
        <v>0</v>
      </c>
    </row>
    <row r="60" spans="1:5" ht="21.75" customHeight="1" x14ac:dyDescent="0.25">
      <c r="A60" s="9"/>
      <c r="B60" s="9"/>
      <c r="C60" s="9"/>
      <c r="D60" s="11"/>
      <c r="E60" s="24">
        <f t="shared" si="1"/>
        <v>0</v>
      </c>
    </row>
    <row r="61" spans="1:5" ht="21.75" customHeight="1" x14ac:dyDescent="0.25">
      <c r="A61" s="9"/>
      <c r="B61" s="9"/>
      <c r="C61" s="9"/>
      <c r="D61" s="11"/>
      <c r="E61" s="24">
        <f t="shared" si="1"/>
        <v>0</v>
      </c>
    </row>
    <row r="62" spans="1:5" ht="21.75" customHeight="1" x14ac:dyDescent="0.25">
      <c r="A62" s="9"/>
      <c r="B62" s="9"/>
      <c r="C62" s="9"/>
      <c r="D62" s="11"/>
      <c r="E62" s="24">
        <f t="shared" si="1"/>
        <v>0</v>
      </c>
    </row>
    <row r="63" spans="1:5" ht="21.75" customHeight="1" x14ac:dyDescent="0.25">
      <c r="A63" s="9"/>
      <c r="B63" s="9"/>
      <c r="C63" s="9"/>
      <c r="D63" s="11"/>
      <c r="E63" s="24">
        <f t="shared" si="1"/>
        <v>0</v>
      </c>
    </row>
    <row r="64" spans="1:5" ht="21.75" customHeight="1" x14ac:dyDescent="0.25">
      <c r="A64" s="9"/>
      <c r="B64" s="9"/>
      <c r="C64" s="9"/>
      <c r="D64" s="11"/>
      <c r="E64" s="24">
        <f t="shared" si="1"/>
        <v>0</v>
      </c>
    </row>
    <row r="65" spans="1:5" ht="21.75" customHeight="1" x14ac:dyDescent="0.25">
      <c r="A65" s="9"/>
      <c r="B65" s="9"/>
      <c r="C65" s="9"/>
      <c r="D65" s="11"/>
      <c r="E65" s="24">
        <f t="shared" si="1"/>
        <v>0</v>
      </c>
    </row>
    <row r="66" spans="1:5" ht="21.75" customHeight="1" x14ac:dyDescent="0.25">
      <c r="A66" s="9"/>
      <c r="B66" s="9"/>
      <c r="C66" s="9"/>
      <c r="D66" s="11"/>
      <c r="E66" s="24">
        <f t="shared" si="1"/>
        <v>0</v>
      </c>
    </row>
    <row r="67" spans="1:5" ht="21.75" customHeight="1" x14ac:dyDescent="0.25">
      <c r="A67" s="15" t="s">
        <v>142</v>
      </c>
      <c r="B67" s="16"/>
      <c r="C67" s="17"/>
      <c r="D67" s="11">
        <f>SUM(D46:D66)</f>
        <v>0</v>
      </c>
      <c r="E67" s="24">
        <f>SUM(E46:E66)</f>
        <v>0</v>
      </c>
    </row>
  </sheetData>
  <sheetProtection algorithmName="SHA-512" hashValue="7BoBb2fW8GDlQ+MpOTEA4VbycqXvSVa2HYRzEHCuwKAZYYyGmxvVpelz+pCFRaA9ONqWb4w0pWyiD5rVkeNNtw==" saltValue="I0okp/cKod917sRHDN0+Gg==" spinCount="100000" sheet="1" objects="1" scenarios="1" selectLockedCells="1"/>
  <mergeCells count="9">
    <mergeCell ref="A67:C67"/>
    <mergeCell ref="A6:E6"/>
    <mergeCell ref="A44:E44"/>
    <mergeCell ref="A43:C43"/>
    <mergeCell ref="A1:E1"/>
    <mergeCell ref="A2:E2"/>
    <mergeCell ref="B3:E3"/>
    <mergeCell ref="B4:E4"/>
    <mergeCell ref="B5:E5"/>
  </mergeCells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Nesta parte do Formulário deverá ser inserido apenas itens do Anexo I do Edital NFP" xr:uid="{203F6BD4-45DA-4FB8-9C47-CB84D2151CF2}">
          <x14:formula1>
            <xm:f>Planilha2!$A$3:$A$65</xm:f>
          </x14:formula1>
          <xm:sqref>A8:A42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AFE22-EF77-414D-A530-E529AF67820D}">
  <dimension ref="A1:D65"/>
  <sheetViews>
    <sheetView topLeftCell="A47" workbookViewId="0">
      <selection activeCell="A3" sqref="A3:D65"/>
    </sheetView>
  </sheetViews>
  <sheetFormatPr defaultRowHeight="15" x14ac:dyDescent="0.25"/>
  <cols>
    <col min="1" max="1" width="37.42578125" bestFit="1" customWidth="1"/>
    <col min="2" max="2" width="21.5703125" bestFit="1" customWidth="1"/>
    <col min="3" max="3" width="98.85546875" customWidth="1"/>
    <col min="4" max="4" width="10.7109375" bestFit="1" customWidth="1"/>
  </cols>
  <sheetData>
    <row r="1" spans="1:4" x14ac:dyDescent="0.25">
      <c r="A1" s="1" t="s">
        <v>5</v>
      </c>
      <c r="B1" s="1" t="s">
        <v>8</v>
      </c>
      <c r="C1" s="1" t="s">
        <v>9</v>
      </c>
      <c r="D1" s="1" t="s">
        <v>6</v>
      </c>
    </row>
    <row r="2" spans="1:4" x14ac:dyDescent="0.25">
      <c r="A2" s="1"/>
      <c r="B2" s="1"/>
      <c r="C2" s="1"/>
      <c r="D2" s="1"/>
    </row>
    <row r="3" spans="1:4" x14ac:dyDescent="0.25">
      <c r="A3" s="2" t="s">
        <v>124</v>
      </c>
      <c r="B3" s="2" t="s">
        <v>8</v>
      </c>
      <c r="C3" s="2" t="s">
        <v>129</v>
      </c>
      <c r="D3" s="3">
        <v>2578.64</v>
      </c>
    </row>
    <row r="4" spans="1:4" x14ac:dyDescent="0.25">
      <c r="A4" s="2" t="s">
        <v>128</v>
      </c>
      <c r="B4" s="2" t="s">
        <v>8</v>
      </c>
      <c r="C4" s="2" t="s">
        <v>129</v>
      </c>
      <c r="D4" s="3">
        <v>786.7</v>
      </c>
    </row>
    <row r="5" spans="1:4" x14ac:dyDescent="0.25">
      <c r="A5" s="2" t="s">
        <v>127</v>
      </c>
      <c r="B5" s="2" t="s">
        <v>8</v>
      </c>
      <c r="C5" s="2" t="s">
        <v>129</v>
      </c>
      <c r="D5" s="3">
        <v>1572.92</v>
      </c>
    </row>
    <row r="6" spans="1:4" x14ac:dyDescent="0.25">
      <c r="A6" s="2" t="s">
        <v>125</v>
      </c>
      <c r="B6" s="2" t="s">
        <v>8</v>
      </c>
      <c r="C6" s="2" t="s">
        <v>129</v>
      </c>
      <c r="D6" s="3">
        <v>1335.45</v>
      </c>
    </row>
    <row r="7" spans="1:4" x14ac:dyDescent="0.25">
      <c r="A7" s="2" t="s">
        <v>126</v>
      </c>
      <c r="B7" s="2" t="s">
        <v>8</v>
      </c>
      <c r="C7" s="2" t="s">
        <v>129</v>
      </c>
      <c r="D7" s="3">
        <v>1595</v>
      </c>
    </row>
    <row r="8" spans="1:4" x14ac:dyDescent="0.25">
      <c r="A8" s="2" t="s">
        <v>121</v>
      </c>
      <c r="B8" s="2" t="s">
        <v>122</v>
      </c>
      <c r="C8" s="2" t="s">
        <v>123</v>
      </c>
      <c r="D8" s="3">
        <v>25.12</v>
      </c>
    </row>
    <row r="9" spans="1:4" x14ac:dyDescent="0.25">
      <c r="A9" s="2" t="s">
        <v>135</v>
      </c>
      <c r="B9" s="2" t="s">
        <v>8</v>
      </c>
      <c r="C9" s="2" t="s">
        <v>129</v>
      </c>
      <c r="D9" s="3">
        <v>1962.12</v>
      </c>
    </row>
    <row r="10" spans="1:4" x14ac:dyDescent="0.25">
      <c r="A10" s="2" t="s">
        <v>113</v>
      </c>
      <c r="B10" s="2" t="s">
        <v>8</v>
      </c>
      <c r="C10" s="2" t="s">
        <v>114</v>
      </c>
      <c r="D10" s="3">
        <v>221.85</v>
      </c>
    </row>
    <row r="11" spans="1:4" x14ac:dyDescent="0.25">
      <c r="A11" s="2" t="s">
        <v>50</v>
      </c>
      <c r="B11" s="2" t="s">
        <v>8</v>
      </c>
      <c r="C11" s="2" t="s">
        <v>51</v>
      </c>
      <c r="D11" s="3">
        <v>136.41</v>
      </c>
    </row>
    <row r="12" spans="1:4" x14ac:dyDescent="0.25">
      <c r="A12" s="2" t="s">
        <v>89</v>
      </c>
      <c r="B12" s="2" t="s">
        <v>8</v>
      </c>
      <c r="C12" s="2" t="s">
        <v>90</v>
      </c>
      <c r="D12" s="3">
        <v>27.46</v>
      </c>
    </row>
    <row r="13" spans="1:4" x14ac:dyDescent="0.25">
      <c r="A13" s="2" t="s">
        <v>12</v>
      </c>
      <c r="B13" s="2" t="s">
        <v>8</v>
      </c>
      <c r="C13" s="2" t="s">
        <v>13</v>
      </c>
      <c r="D13" s="3">
        <v>322.05</v>
      </c>
    </row>
    <row r="14" spans="1:4" x14ac:dyDescent="0.25">
      <c r="A14" s="2" t="s">
        <v>10</v>
      </c>
      <c r="B14" s="2" t="s">
        <v>8</v>
      </c>
      <c r="C14" s="2" t="s">
        <v>11</v>
      </c>
      <c r="D14" s="3">
        <v>79.400000000000006</v>
      </c>
    </row>
    <row r="15" spans="1:4" x14ac:dyDescent="0.25">
      <c r="A15" s="2" t="s">
        <v>14</v>
      </c>
      <c r="B15" s="2" t="s">
        <v>15</v>
      </c>
      <c r="C15" s="2" t="s">
        <v>16</v>
      </c>
      <c r="D15" s="3">
        <v>189.9</v>
      </c>
    </row>
    <row r="16" spans="1:4" x14ac:dyDescent="0.25">
      <c r="A16" s="2" t="s">
        <v>115</v>
      </c>
      <c r="B16" s="2" t="s">
        <v>8</v>
      </c>
      <c r="C16" s="2" t="s">
        <v>116</v>
      </c>
      <c r="D16" s="3">
        <v>30</v>
      </c>
    </row>
    <row r="17" spans="1:4" x14ac:dyDescent="0.25">
      <c r="A17" s="2" t="s">
        <v>23</v>
      </c>
      <c r="B17" s="2" t="s">
        <v>8</v>
      </c>
      <c r="C17" s="2" t="s">
        <v>24</v>
      </c>
      <c r="D17" s="3">
        <v>219.89</v>
      </c>
    </row>
    <row r="18" spans="1:4" x14ac:dyDescent="0.25">
      <c r="A18" s="2" t="s">
        <v>25</v>
      </c>
      <c r="B18" s="2" t="s">
        <v>8</v>
      </c>
      <c r="C18" s="2" t="s">
        <v>26</v>
      </c>
      <c r="D18" s="3">
        <v>168.64</v>
      </c>
    </row>
    <row r="19" spans="1:4" x14ac:dyDescent="0.25">
      <c r="A19" s="2" t="s">
        <v>29</v>
      </c>
      <c r="B19" s="2" t="s">
        <v>8</v>
      </c>
      <c r="C19" s="2" t="s">
        <v>30</v>
      </c>
      <c r="D19" s="3">
        <v>76.41</v>
      </c>
    </row>
    <row r="20" spans="1:4" x14ac:dyDescent="0.25">
      <c r="A20" s="2" t="s">
        <v>31</v>
      </c>
      <c r="B20" s="2" t="s">
        <v>8</v>
      </c>
      <c r="C20" s="2" t="s">
        <v>32</v>
      </c>
      <c r="D20" s="3">
        <v>185</v>
      </c>
    </row>
    <row r="21" spans="1:4" x14ac:dyDescent="0.25">
      <c r="A21" s="2" t="s">
        <v>36</v>
      </c>
      <c r="B21" s="2" t="s">
        <v>8</v>
      </c>
      <c r="C21" s="2" t="s">
        <v>37</v>
      </c>
      <c r="D21" s="3">
        <v>109</v>
      </c>
    </row>
    <row r="22" spans="1:4" x14ac:dyDescent="0.25">
      <c r="A22" s="2" t="s">
        <v>38</v>
      </c>
      <c r="B22" s="2" t="s">
        <v>8</v>
      </c>
      <c r="C22" s="2" t="s">
        <v>39</v>
      </c>
      <c r="D22" s="3">
        <v>108.86</v>
      </c>
    </row>
    <row r="23" spans="1:4" x14ac:dyDescent="0.25">
      <c r="A23" s="2" t="s">
        <v>40</v>
      </c>
      <c r="B23" s="2" t="s">
        <v>8</v>
      </c>
      <c r="C23" s="2" t="s">
        <v>41</v>
      </c>
      <c r="D23" s="3">
        <v>99.9</v>
      </c>
    </row>
    <row r="24" spans="1:4" x14ac:dyDescent="0.25">
      <c r="A24" s="2" t="s">
        <v>133</v>
      </c>
      <c r="B24" s="2" t="s">
        <v>8</v>
      </c>
      <c r="C24" s="2" t="s">
        <v>44</v>
      </c>
      <c r="D24" s="3">
        <v>1450.64</v>
      </c>
    </row>
    <row r="25" spans="1:4" x14ac:dyDescent="0.25">
      <c r="A25" s="2" t="s">
        <v>132</v>
      </c>
      <c r="B25" s="2" t="s">
        <v>8</v>
      </c>
      <c r="C25" s="2" t="s">
        <v>45</v>
      </c>
      <c r="D25" s="3">
        <v>166.25</v>
      </c>
    </row>
    <row r="26" spans="1:4" x14ac:dyDescent="0.25">
      <c r="A26" s="2" t="s">
        <v>131</v>
      </c>
      <c r="B26" s="2" t="s">
        <v>8</v>
      </c>
      <c r="C26" s="2" t="s">
        <v>46</v>
      </c>
      <c r="D26" s="3">
        <v>154.49</v>
      </c>
    </row>
    <row r="27" spans="1:4" x14ac:dyDescent="0.25">
      <c r="A27" s="2" t="s">
        <v>130</v>
      </c>
      <c r="B27" s="2" t="s">
        <v>8</v>
      </c>
      <c r="C27" s="2" t="s">
        <v>47</v>
      </c>
      <c r="D27" s="3">
        <v>150.44999999999999</v>
      </c>
    </row>
    <row r="28" spans="1:4" x14ac:dyDescent="0.25">
      <c r="A28" s="2" t="s">
        <v>91</v>
      </c>
      <c r="B28" s="2" t="s">
        <v>8</v>
      </c>
      <c r="C28" s="2" t="s">
        <v>92</v>
      </c>
      <c r="D28" s="3">
        <v>13.78</v>
      </c>
    </row>
    <row r="29" spans="1:4" x14ac:dyDescent="0.25">
      <c r="A29" s="2" t="s">
        <v>69</v>
      </c>
      <c r="B29" s="2" t="s">
        <v>70</v>
      </c>
      <c r="C29" s="2" t="s">
        <v>71</v>
      </c>
      <c r="D29" s="3">
        <v>37</v>
      </c>
    </row>
    <row r="30" spans="1:4" x14ac:dyDescent="0.25">
      <c r="A30" s="2" t="s">
        <v>76</v>
      </c>
      <c r="B30" s="2" t="s">
        <v>77</v>
      </c>
      <c r="C30" s="2" t="s">
        <v>78</v>
      </c>
      <c r="D30" s="3">
        <v>194.9</v>
      </c>
    </row>
    <row r="31" spans="1:4" x14ac:dyDescent="0.25">
      <c r="A31" s="2" t="s">
        <v>85</v>
      </c>
      <c r="B31" s="2" t="s">
        <v>8</v>
      </c>
      <c r="C31" s="2" t="s">
        <v>86</v>
      </c>
      <c r="D31" s="3">
        <v>99.99</v>
      </c>
    </row>
    <row r="32" spans="1:4" x14ac:dyDescent="0.25">
      <c r="A32" s="2" t="s">
        <v>87</v>
      </c>
      <c r="B32" s="2" t="s">
        <v>8</v>
      </c>
      <c r="C32" s="2" t="s">
        <v>88</v>
      </c>
      <c r="D32" s="3">
        <v>309</v>
      </c>
    </row>
    <row r="33" spans="1:4" x14ac:dyDescent="0.25">
      <c r="A33" s="2" t="s">
        <v>93</v>
      </c>
      <c r="B33" s="2" t="s">
        <v>8</v>
      </c>
      <c r="C33" s="2" t="s">
        <v>94</v>
      </c>
      <c r="D33" s="3">
        <v>22.65</v>
      </c>
    </row>
    <row r="34" spans="1:4" x14ac:dyDescent="0.25">
      <c r="A34" s="2" t="s">
        <v>117</v>
      </c>
      <c r="B34" s="2" t="s">
        <v>8</v>
      </c>
      <c r="C34" s="2" t="s">
        <v>118</v>
      </c>
      <c r="D34" s="3">
        <v>23.88</v>
      </c>
    </row>
    <row r="35" spans="1:4" x14ac:dyDescent="0.25">
      <c r="A35" s="4" t="s">
        <v>95</v>
      </c>
      <c r="B35" s="2" t="s">
        <v>8</v>
      </c>
      <c r="C35" s="2" t="s">
        <v>96</v>
      </c>
      <c r="D35" s="3">
        <v>28.8</v>
      </c>
    </row>
    <row r="36" spans="1:4" x14ac:dyDescent="0.25">
      <c r="A36" s="2" t="s">
        <v>119</v>
      </c>
      <c r="B36" s="2" t="s">
        <v>8</v>
      </c>
      <c r="C36" s="2" t="s">
        <v>120</v>
      </c>
      <c r="D36" s="3">
        <v>23.85</v>
      </c>
    </row>
    <row r="37" spans="1:4" x14ac:dyDescent="0.25">
      <c r="A37" s="4" t="s">
        <v>97</v>
      </c>
      <c r="B37" s="2" t="s">
        <v>8</v>
      </c>
      <c r="C37" s="2" t="s">
        <v>98</v>
      </c>
      <c r="D37" s="3">
        <v>49</v>
      </c>
    </row>
    <row r="38" spans="1:4" x14ac:dyDescent="0.25">
      <c r="A38" s="4" t="s">
        <v>99</v>
      </c>
      <c r="B38" s="2" t="s">
        <v>8</v>
      </c>
      <c r="C38" s="2" t="s">
        <v>100</v>
      </c>
      <c r="D38" s="3">
        <v>53</v>
      </c>
    </row>
    <row r="39" spans="1:4" x14ac:dyDescent="0.25">
      <c r="A39" s="2" t="s">
        <v>134</v>
      </c>
      <c r="B39" s="2" t="s">
        <v>8</v>
      </c>
      <c r="C39" s="2" t="s">
        <v>54</v>
      </c>
      <c r="D39" s="3">
        <v>10.72</v>
      </c>
    </row>
    <row r="40" spans="1:4" x14ac:dyDescent="0.25">
      <c r="A40" s="2" t="s">
        <v>27</v>
      </c>
      <c r="B40" s="2" t="s">
        <v>8</v>
      </c>
      <c r="C40" s="2" t="s">
        <v>28</v>
      </c>
      <c r="D40" s="3">
        <v>1187.68</v>
      </c>
    </row>
    <row r="41" spans="1:4" x14ac:dyDescent="0.25">
      <c r="A41" s="4" t="s">
        <v>101</v>
      </c>
      <c r="B41" s="2" t="s">
        <v>8</v>
      </c>
      <c r="C41" s="2" t="s">
        <v>102</v>
      </c>
      <c r="D41" s="3">
        <v>78</v>
      </c>
    </row>
    <row r="42" spans="1:4" x14ac:dyDescent="0.25">
      <c r="A42" s="4" t="s">
        <v>103</v>
      </c>
      <c r="B42" s="2" t="s">
        <v>8</v>
      </c>
      <c r="C42" s="2" t="s">
        <v>104</v>
      </c>
      <c r="D42" s="3">
        <v>96.1</v>
      </c>
    </row>
    <row r="43" spans="1:4" x14ac:dyDescent="0.25">
      <c r="A43" s="4" t="s">
        <v>105</v>
      </c>
      <c r="B43" s="2" t="s">
        <v>8</v>
      </c>
      <c r="C43" s="2" t="s">
        <v>106</v>
      </c>
      <c r="D43" s="3">
        <v>138.22</v>
      </c>
    </row>
    <row r="44" spans="1:4" x14ac:dyDescent="0.25">
      <c r="A44" s="2" t="s">
        <v>55</v>
      </c>
      <c r="B44" s="2" t="s">
        <v>8</v>
      </c>
      <c r="C44" s="2" t="s">
        <v>56</v>
      </c>
      <c r="D44" s="3">
        <v>29</v>
      </c>
    </row>
    <row r="45" spans="1:4" x14ac:dyDescent="0.25">
      <c r="A45" s="2" t="s">
        <v>57</v>
      </c>
      <c r="B45" s="2" t="s">
        <v>8</v>
      </c>
      <c r="C45" s="2" t="s">
        <v>58</v>
      </c>
      <c r="D45" s="3">
        <v>66</v>
      </c>
    </row>
    <row r="46" spans="1:4" x14ac:dyDescent="0.25">
      <c r="A46" s="2" t="s">
        <v>17</v>
      </c>
      <c r="B46" s="2" t="s">
        <v>8</v>
      </c>
      <c r="C46" s="2" t="s">
        <v>18</v>
      </c>
      <c r="D46" s="3">
        <v>159.9</v>
      </c>
    </row>
    <row r="47" spans="1:4" x14ac:dyDescent="0.25">
      <c r="A47" s="2" t="s">
        <v>19</v>
      </c>
      <c r="B47" s="2" t="s">
        <v>8</v>
      </c>
      <c r="C47" s="2" t="s">
        <v>20</v>
      </c>
      <c r="D47" s="3">
        <v>377.69</v>
      </c>
    </row>
    <row r="48" spans="1:4" x14ac:dyDescent="0.25">
      <c r="A48" s="4" t="s">
        <v>107</v>
      </c>
      <c r="B48" s="2" t="s">
        <v>8</v>
      </c>
      <c r="C48" s="2" t="s">
        <v>108</v>
      </c>
      <c r="D48" s="3">
        <v>15.76</v>
      </c>
    </row>
    <row r="49" spans="1:4" x14ac:dyDescent="0.25">
      <c r="A49" s="2" t="s">
        <v>62</v>
      </c>
      <c r="B49" s="2" t="s">
        <v>63</v>
      </c>
      <c r="C49" s="2" t="s">
        <v>64</v>
      </c>
      <c r="D49" s="3">
        <v>57.8</v>
      </c>
    </row>
    <row r="50" spans="1:4" x14ac:dyDescent="0.25">
      <c r="A50" s="2" t="s">
        <v>79</v>
      </c>
      <c r="B50" s="2" t="s">
        <v>8</v>
      </c>
      <c r="C50" s="2" t="s">
        <v>80</v>
      </c>
      <c r="D50" s="3">
        <v>194.24</v>
      </c>
    </row>
    <row r="51" spans="1:4" x14ac:dyDescent="0.25">
      <c r="A51" s="2" t="s">
        <v>59</v>
      </c>
      <c r="B51" s="2" t="s">
        <v>8</v>
      </c>
      <c r="C51" s="2" t="s">
        <v>60</v>
      </c>
      <c r="D51" s="3">
        <v>37.5</v>
      </c>
    </row>
    <row r="52" spans="1:4" x14ac:dyDescent="0.25">
      <c r="A52" s="2" t="s">
        <v>65</v>
      </c>
      <c r="B52" s="2" t="s">
        <v>8</v>
      </c>
      <c r="C52" s="2" t="s">
        <v>66</v>
      </c>
      <c r="D52" s="3">
        <v>85.9</v>
      </c>
    </row>
    <row r="53" spans="1:4" x14ac:dyDescent="0.25">
      <c r="A53" s="2" t="s">
        <v>72</v>
      </c>
      <c r="B53" s="2" t="s">
        <v>8</v>
      </c>
      <c r="C53" s="2" t="s">
        <v>73</v>
      </c>
      <c r="D53" s="3">
        <v>300</v>
      </c>
    </row>
    <row r="54" spans="1:4" x14ac:dyDescent="0.25">
      <c r="A54" s="2" t="s">
        <v>81</v>
      </c>
      <c r="B54" s="2" t="s">
        <v>8</v>
      </c>
      <c r="C54" s="2" t="s">
        <v>82</v>
      </c>
      <c r="D54" s="3">
        <v>31.13</v>
      </c>
    </row>
    <row r="55" spans="1:4" x14ac:dyDescent="0.25">
      <c r="A55" s="2" t="s">
        <v>67</v>
      </c>
      <c r="B55" s="2" t="s">
        <v>8</v>
      </c>
      <c r="C55" s="2" t="s">
        <v>68</v>
      </c>
      <c r="D55" s="3">
        <v>139</v>
      </c>
    </row>
    <row r="56" spans="1:4" x14ac:dyDescent="0.25">
      <c r="A56" s="2" t="s">
        <v>33</v>
      </c>
      <c r="B56" s="2" t="s">
        <v>34</v>
      </c>
      <c r="C56" s="2" t="s">
        <v>35</v>
      </c>
      <c r="D56" s="3">
        <v>294.52</v>
      </c>
    </row>
    <row r="57" spans="1:4" x14ac:dyDescent="0.25">
      <c r="A57" s="2" t="s">
        <v>48</v>
      </c>
      <c r="B57" s="2" t="s">
        <v>34</v>
      </c>
      <c r="C57" s="2" t="s">
        <v>49</v>
      </c>
      <c r="D57" s="3">
        <v>210</v>
      </c>
    </row>
    <row r="58" spans="1:4" x14ac:dyDescent="0.25">
      <c r="A58" s="2" t="s">
        <v>74</v>
      </c>
      <c r="B58" s="2" t="s">
        <v>8</v>
      </c>
      <c r="C58" s="2" t="s">
        <v>75</v>
      </c>
      <c r="D58" s="3">
        <v>238.5</v>
      </c>
    </row>
    <row r="59" spans="1:4" x14ac:dyDescent="0.25">
      <c r="A59" s="2" t="s">
        <v>42</v>
      </c>
      <c r="B59" s="2" t="s">
        <v>34</v>
      </c>
      <c r="C59" s="2" t="s">
        <v>43</v>
      </c>
      <c r="D59" s="3">
        <v>187.68</v>
      </c>
    </row>
    <row r="60" spans="1:4" x14ac:dyDescent="0.25">
      <c r="A60" s="2" t="s">
        <v>83</v>
      </c>
      <c r="B60" s="2" t="s">
        <v>8</v>
      </c>
      <c r="C60" s="2" t="s">
        <v>84</v>
      </c>
      <c r="D60" s="3">
        <v>130</v>
      </c>
    </row>
    <row r="61" spans="1:4" x14ac:dyDescent="0.25">
      <c r="A61" s="4" t="s">
        <v>109</v>
      </c>
      <c r="B61" s="2" t="s">
        <v>8</v>
      </c>
      <c r="C61" s="2" t="s">
        <v>110</v>
      </c>
      <c r="D61" s="3">
        <v>70</v>
      </c>
    </row>
    <row r="62" spans="1:4" x14ac:dyDescent="0.25">
      <c r="A62" s="2" t="s">
        <v>111</v>
      </c>
      <c r="B62" s="2" t="s">
        <v>8</v>
      </c>
      <c r="C62" s="2" t="s">
        <v>112</v>
      </c>
      <c r="D62" s="3">
        <v>10.5</v>
      </c>
    </row>
    <row r="63" spans="1:4" x14ac:dyDescent="0.25">
      <c r="A63" s="2" t="s">
        <v>52</v>
      </c>
      <c r="B63" s="2" t="s">
        <v>8</v>
      </c>
      <c r="C63" s="2" t="s">
        <v>53</v>
      </c>
      <c r="D63" s="3">
        <v>116.5</v>
      </c>
    </row>
    <row r="64" spans="1:4" x14ac:dyDescent="0.25">
      <c r="A64" s="2" t="s">
        <v>136</v>
      </c>
      <c r="B64" s="2" t="s">
        <v>8</v>
      </c>
      <c r="C64" s="2" t="s">
        <v>61</v>
      </c>
      <c r="D64" s="3">
        <v>30</v>
      </c>
    </row>
    <row r="65" spans="1:4" x14ac:dyDescent="0.25">
      <c r="A65" s="2" t="s">
        <v>21</v>
      </c>
      <c r="B65" s="2" t="s">
        <v>8</v>
      </c>
      <c r="C65" s="2" t="s">
        <v>22</v>
      </c>
      <c r="D65" s="3">
        <v>55</v>
      </c>
    </row>
  </sheetData>
  <sheetProtection algorithmName="SHA-512" hashValue="rGEt7Wp2kiOEVxYc1J7//zST5kpeGRI3ue2kRDGeUZZkKm02SAPFjRI7hHuJIQn5U/TnHCj3fixtGCGkc0NyzQ==" saltValue="7LGv6Sv4rEIoaUw0UnVtVA==" spinCount="100000" sheet="1" objects="1" scenarios="1"/>
  <sortState xmlns:xlrd2="http://schemas.microsoft.com/office/spreadsheetml/2017/richdata2" ref="A10:D65">
    <sortCondition ref="A10:A65"/>
  </sortState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T m G Y W I Z Z m 5 6 k A A A A 9 g A A A B I A H A B D b 2 5 m a W c v U G F j a 2 F n Z S 5 4 b W w g o h g A K K A U A A A A A A A A A A A A A A A A A A A A A A A A A A A A h Y 8 x D o I w G I W v Q r r T l j p g y E 9 J d J X E a G J c m 1 K h E Q q h x X I 3 B 4 / k F c Q o 6 u b 4 v v c N 7 9 2 v N 8 j G p g 4 u q r e 6 N S m K M E W B M r I t t C l T N L h T u E Q Z h 6 2 Q Z 1 G q Y J K N T U Z b p K h y r k s I 8 d 5 j v 8 B t X x J G a U S O + W Y v K 9 U I 9 J H 1 f z n U x j p h p E I c D q 8 x n O G I x Z j F M a Z A Z g i 5 N l + B T X u f 7 Q + E 9 V C 7 o V e 8 c + F q B 2 S O Q N 4 f + A N Q S w M E F A A C A A g A T m G Y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5 h m F g o i k e 4 D g A A A B E A A A A T A B w A R m 9 y b X V s Y X M v U 2 V j d G l v b j E u b S C i G A A o o B Q A A A A A A A A A A A A A A A A A A A A A A A A A A A A r T k 0 u y c z P U w i G 0 I b W A F B L A Q I t A B Q A A g A I A E 5 h m F i G W Z u e p A A A A P Y A A A A S A A A A A A A A A A A A A A A A A A A A A A B D b 2 5 m a W c v U G F j a 2 F n Z S 5 4 b W x Q S w E C L Q A U A A I A C A B O Y Z h Y D 8 r p q 6 Q A A A D p A A A A E w A A A A A A A A A A A A A A A A D w A A A A W 0 N v b n R l b n R f V H l w Z X N d L n h t b F B L A Q I t A B Q A A g A I A E 5 h m F g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g Q w k s T j u 1 T r m V p 3 U R o G b O A A A A A A I A A A A A A B B m A A A A A Q A A I A A A A L 4 s n 5 W M O C B I Z e v 9 o c M D 6 4 j 4 3 B i K c H e n y A h K 1 e q 9 C A k x A A A A A A 6 A A A A A A g A A I A A A A F v l 4 f N 7 R t 6 o S r U t W v s t U l g 9 d 0 b 9 m X X 7 p k q 2 Y v p U A K T n U A A A A J p o 5 V 1 G W N F d f p u T 9 Z d d O x d B Z 8 e e S p c i p u p U m R 8 y L g q 2 B b 0 4 z u M u + G 3 2 2 U Z H F 0 E S N Z Z C Z d b A Y W 4 3 D q z t Y p 4 z 1 e G A z r g 7 P C U i A Z a 9 s h 2 9 r D x b Q A A A A E 6 y K g n 8 X B + 2 b / p e 0 K N 8 z R q x X 5 T P 8 d T V L k 9 F Z G / J Z W s i / h P B H E i l i P i P P l J Z K g 3 K Y x + K s 9 i O Q 2 z Q N + 1 f 1 F 8 1 M I 0 = < / D a t a M a s h u p > 
</file>

<file path=customXml/itemProps1.xml><?xml version="1.0" encoding="utf-8"?>
<ds:datastoreItem xmlns:ds="http://schemas.openxmlformats.org/officeDocument/2006/customXml" ds:itemID="{D2F18218-0EBA-4CE9-B206-DCEA2205905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Caroline Valeriano Silveira Simões (SEDESE)</dc:creator>
  <cp:lastModifiedBy>Ana Caroline Valeriano Silveira Simões (SEDESE)</cp:lastModifiedBy>
  <dcterms:created xsi:type="dcterms:W3CDTF">2024-04-24T13:27:09Z</dcterms:created>
  <dcterms:modified xsi:type="dcterms:W3CDTF">2024-04-24T17:26:49Z</dcterms:modified>
</cp:coreProperties>
</file>